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43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10" i="1"/>
  <c r="H9"/>
  <c r="H8"/>
  <c r="H7"/>
  <c r="H6"/>
  <c r="H5"/>
  <c r="H4"/>
  <c r="C25"/>
  <c r="F25"/>
  <c r="G25" s="1"/>
  <c r="H25" s="1"/>
  <c r="F20"/>
  <c r="G20" s="1"/>
  <c r="H20" s="1"/>
  <c r="E20"/>
  <c r="F23"/>
  <c r="G23" s="1"/>
  <c r="H23" s="1"/>
  <c r="E23"/>
  <c r="F21"/>
  <c r="G21" s="1"/>
  <c r="H21" s="1"/>
  <c r="E21"/>
  <c r="F24"/>
  <c r="G24" s="1"/>
  <c r="H24" s="1"/>
  <c r="E24"/>
  <c r="F26"/>
  <c r="G26" s="1"/>
  <c r="H26" s="1"/>
  <c r="E26"/>
  <c r="F22"/>
  <c r="G22" s="1"/>
  <c r="H22" s="1"/>
  <c r="E22"/>
  <c r="G10"/>
  <c r="G9"/>
  <c r="G8"/>
  <c r="G7"/>
  <c r="G6"/>
  <c r="G5"/>
  <c r="G4"/>
  <c r="F9"/>
  <c r="F8"/>
  <c r="F7"/>
  <c r="F6"/>
  <c r="F5"/>
  <c r="F4"/>
  <c r="C10"/>
  <c r="E10" s="1"/>
  <c r="E9"/>
  <c r="E8"/>
  <c r="E7"/>
  <c r="E6"/>
  <c r="E5"/>
  <c r="E4"/>
  <c r="E25" l="1"/>
  <c r="F10"/>
</calcChain>
</file>

<file path=xl/sharedStrings.xml><?xml version="1.0" encoding="utf-8"?>
<sst xmlns="http://schemas.openxmlformats.org/spreadsheetml/2006/main" count="34" uniqueCount="19">
  <si>
    <t>Metro</t>
  </si>
  <si>
    <t>Pop</t>
  </si>
  <si>
    <t>Length</t>
  </si>
  <si>
    <t>AUTpM</t>
  </si>
  <si>
    <t>Houston</t>
  </si>
  <si>
    <t>Annual Unlinked Trips</t>
  </si>
  <si>
    <t>Tri-Rail</t>
  </si>
  <si>
    <t>Dallas</t>
  </si>
  <si>
    <t>Portland</t>
  </si>
  <si>
    <t>Denver</t>
  </si>
  <si>
    <t>Salt Lake City</t>
  </si>
  <si>
    <t>Austin (proposed)</t>
  </si>
  <si>
    <t>Daily Unlinked Trips (Average)</t>
  </si>
  <si>
    <t>As Percentage Of Metro Area</t>
  </si>
  <si>
    <t>2007 data</t>
  </si>
  <si>
    <t>2008 data</t>
  </si>
  <si>
    <t>All numbers above from 2007 to avoid fuel price spike.</t>
  </si>
  <si>
    <t>Note population numbers did not change from 2007 to 2008; making this look better than it really is.</t>
  </si>
  <si>
    <t>Metro Area Pct Served Per Mile Of Track (*100)</t>
  </si>
</sst>
</file>

<file path=xl/styles.xml><?xml version="1.0" encoding="utf-8"?>
<styleSheet xmlns="http://schemas.openxmlformats.org/spreadsheetml/2006/main">
  <numFmts count="1">
    <numFmt numFmtId="165" formatCode="0.0%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3" fontId="0" fillId="0" borderId="0" xfId="0" applyNumberFormat="1"/>
    <xf numFmtId="10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view3D>
      <c:rAngAx val="1"/>
    </c:view3D>
    <c:plotArea>
      <c:layout/>
      <c:bar3DChart>
        <c:barDir val="bar"/>
        <c:grouping val="clustered"/>
        <c:ser>
          <c:idx val="0"/>
          <c:order val="0"/>
          <c:tx>
            <c:strRef>
              <c:f>Sheet1!$H$19</c:f>
              <c:strCache>
                <c:ptCount val="1"/>
                <c:pt idx="0">
                  <c:v>Metro Area Pct Served Per Mile Of Track (*100)</c:v>
                </c:pt>
              </c:strCache>
            </c:strRef>
          </c:tx>
          <c:cat>
            <c:strRef>
              <c:f>Sheet1!$A$20:$A$26</c:f>
              <c:strCache>
                <c:ptCount val="7"/>
                <c:pt idx="0">
                  <c:v>Salt Lake City</c:v>
                </c:pt>
                <c:pt idx="1">
                  <c:v>Portland</c:v>
                </c:pt>
                <c:pt idx="2">
                  <c:v>Houston</c:v>
                </c:pt>
                <c:pt idx="3">
                  <c:v>Denver</c:v>
                </c:pt>
                <c:pt idx="4">
                  <c:v>Dallas</c:v>
                </c:pt>
                <c:pt idx="5">
                  <c:v>Austin (proposed)</c:v>
                </c:pt>
                <c:pt idx="6">
                  <c:v>Tri-Rail</c:v>
                </c:pt>
              </c:strCache>
            </c:strRef>
          </c:cat>
          <c:val>
            <c:numRef>
              <c:f>Sheet1!$H$20:$H$26</c:f>
              <c:numCache>
                <c:formatCode>0.0%</c:formatCode>
                <c:ptCount val="7"/>
                <c:pt idx="0">
                  <c:v>0.12207381660945095</c:v>
                </c:pt>
                <c:pt idx="1">
                  <c:v>7.0845229412002303E-2</c:v>
                </c:pt>
                <c:pt idx="2">
                  <c:v>5.7149505294546168E-2</c:v>
                </c:pt>
                <c:pt idx="3">
                  <c:v>4.0689292923327992E-2</c:v>
                </c:pt>
                <c:pt idx="4">
                  <c:v>1.464726953588563E-2</c:v>
                </c:pt>
                <c:pt idx="5">
                  <c:v>3.7021477469070551E-3</c:v>
                </c:pt>
                <c:pt idx="6">
                  <c:v>1.511482826530353E-3</c:v>
                </c:pt>
              </c:numCache>
            </c:numRef>
          </c:val>
        </c:ser>
        <c:shape val="box"/>
        <c:axId val="45273088"/>
        <c:axId val="45274624"/>
        <c:axId val="0"/>
      </c:bar3DChart>
      <c:catAx>
        <c:axId val="45273088"/>
        <c:scaling>
          <c:orientation val="minMax"/>
        </c:scaling>
        <c:axPos val="l"/>
        <c:tickLblPos val="nextTo"/>
        <c:crossAx val="45274624"/>
        <c:crosses val="autoZero"/>
        <c:auto val="1"/>
        <c:lblAlgn val="ctr"/>
        <c:lblOffset val="100"/>
      </c:catAx>
      <c:valAx>
        <c:axId val="45274624"/>
        <c:scaling>
          <c:orientation val="minMax"/>
        </c:scaling>
        <c:axPos val="b"/>
        <c:majorGridlines/>
        <c:numFmt formatCode="0.0%" sourceLinked="0"/>
        <c:tickLblPos val="nextTo"/>
        <c:crossAx val="452730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29</xdr:row>
      <xdr:rowOff>9525</xdr:rowOff>
    </xdr:from>
    <xdr:to>
      <xdr:col>4</xdr:col>
      <xdr:colOff>371475</xdr:colOff>
      <xdr:row>43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tabSelected="1" workbookViewId="0"/>
  </sheetViews>
  <sheetFormatPr defaultRowHeight="15"/>
  <cols>
    <col min="1" max="1" width="18.5703125" customWidth="1"/>
    <col min="2" max="2" width="19.42578125" customWidth="1"/>
    <col min="3" max="3" width="21.42578125" customWidth="1"/>
    <col min="4" max="4" width="22.28515625" customWidth="1"/>
    <col min="5" max="5" width="12.140625" customWidth="1"/>
    <col min="6" max="6" width="28.140625" customWidth="1"/>
    <col min="7" max="7" width="34.140625" style="2" customWidth="1"/>
    <col min="8" max="8" width="44.28515625" style="3" customWidth="1"/>
  </cols>
  <sheetData>
    <row r="1" spans="1:8">
      <c r="A1" t="s">
        <v>14</v>
      </c>
    </row>
    <row r="3" spans="1:8">
      <c r="A3" t="s">
        <v>0</v>
      </c>
      <c r="B3" t="s">
        <v>1</v>
      </c>
      <c r="C3" t="s">
        <v>5</v>
      </c>
      <c r="D3" t="s">
        <v>2</v>
      </c>
      <c r="E3" t="s">
        <v>3</v>
      </c>
      <c r="F3" t="s">
        <v>12</v>
      </c>
      <c r="G3" s="2" t="s">
        <v>13</v>
      </c>
      <c r="H3" s="3" t="s">
        <v>18</v>
      </c>
    </row>
    <row r="4" spans="1:8">
      <c r="A4" t="s">
        <v>4</v>
      </c>
      <c r="B4">
        <v>3822509</v>
      </c>
      <c r="C4" s="1">
        <v>11708960</v>
      </c>
      <c r="D4">
        <v>14.8</v>
      </c>
      <c r="E4">
        <f>C4/D4</f>
        <v>791145.94594594592</v>
      </c>
      <c r="F4">
        <f>C4 / 365</f>
        <v>32079.342465753423</v>
      </c>
      <c r="G4" s="2">
        <f>(F4/B4)</f>
        <v>8.3922215659278827E-3</v>
      </c>
      <c r="H4" s="3">
        <f>(G4 / D4) * 100</f>
        <v>5.6704199769782984E-2</v>
      </c>
    </row>
    <row r="5" spans="1:8">
      <c r="A5" t="s">
        <v>6</v>
      </c>
      <c r="B5">
        <v>4919036</v>
      </c>
      <c r="C5">
        <v>3408486</v>
      </c>
      <c r="D5">
        <v>142.19999999999999</v>
      </c>
      <c r="E5">
        <f t="shared" ref="E5:E10" si="0">C5/D5</f>
        <v>23969.662447257386</v>
      </c>
      <c r="F5">
        <f t="shared" ref="F5:F10" si="1">C5 / 365</f>
        <v>9338.3178082191789</v>
      </c>
      <c r="G5" s="2">
        <f t="shared" ref="G5:G10" si="2">(F5/B5)</f>
        <v>1.8984040385594209E-3</v>
      </c>
      <c r="H5" s="3">
        <f t="shared" ref="H5:H10" si="3">(G5 / D5) * 100</f>
        <v>1.3350239371022652E-3</v>
      </c>
    </row>
    <row r="6" spans="1:8">
      <c r="A6" t="s">
        <v>7</v>
      </c>
      <c r="B6">
        <v>4145659</v>
      </c>
      <c r="C6">
        <v>17892532</v>
      </c>
      <c r="D6">
        <v>87.7</v>
      </c>
      <c r="E6">
        <f t="shared" si="0"/>
        <v>204019.74914481185</v>
      </c>
      <c r="F6">
        <f t="shared" si="1"/>
        <v>49020.635616438354</v>
      </c>
      <c r="G6" s="2">
        <f t="shared" si="2"/>
        <v>1.1824570138653071E-2</v>
      </c>
      <c r="H6" s="3">
        <f t="shared" si="3"/>
        <v>1.3482976212831323E-2</v>
      </c>
    </row>
    <row r="7" spans="1:8">
      <c r="A7" t="s">
        <v>8</v>
      </c>
      <c r="B7">
        <v>1583138</v>
      </c>
      <c r="C7">
        <v>36123810</v>
      </c>
      <c r="D7">
        <v>95.1</v>
      </c>
      <c r="E7">
        <f t="shared" si="0"/>
        <v>379850.78864353313</v>
      </c>
      <c r="F7">
        <f t="shared" si="1"/>
        <v>98969.34246575342</v>
      </c>
      <c r="G7" s="2">
        <f t="shared" si="2"/>
        <v>6.2514665471837205E-2</v>
      </c>
      <c r="H7" s="3">
        <f t="shared" si="3"/>
        <v>6.5735715532951849E-2</v>
      </c>
    </row>
    <row r="8" spans="1:8">
      <c r="A8" t="s">
        <v>9</v>
      </c>
      <c r="B8" s="1">
        <v>1984889</v>
      </c>
      <c r="C8" s="1">
        <v>18655496</v>
      </c>
      <c r="D8">
        <v>70</v>
      </c>
      <c r="E8">
        <f t="shared" si="0"/>
        <v>266507.08571428573</v>
      </c>
      <c r="F8">
        <f t="shared" si="1"/>
        <v>51110.94794520548</v>
      </c>
      <c r="G8" s="2">
        <f t="shared" si="2"/>
        <v>2.5750028311510357E-2</v>
      </c>
      <c r="H8" s="3">
        <f t="shared" si="3"/>
        <v>3.6785754730729085E-2</v>
      </c>
    </row>
    <row r="9" spans="1:8">
      <c r="A9" t="s">
        <v>10</v>
      </c>
      <c r="B9" s="1">
        <v>887650</v>
      </c>
      <c r="C9" s="1">
        <v>16272468</v>
      </c>
      <c r="D9">
        <v>37.299999999999997</v>
      </c>
      <c r="E9">
        <f t="shared" si="0"/>
        <v>436259.19571045582</v>
      </c>
      <c r="F9">
        <f t="shared" si="1"/>
        <v>44582.10410958904</v>
      </c>
      <c r="G9" s="2">
        <f t="shared" si="2"/>
        <v>5.0224868033108813E-2</v>
      </c>
      <c r="H9" s="3">
        <f t="shared" si="3"/>
        <v>0.13465112073219523</v>
      </c>
    </row>
    <row r="10" spans="1:8">
      <c r="A10" t="s">
        <v>11</v>
      </c>
      <c r="B10">
        <v>901920</v>
      </c>
      <c r="C10">
        <f>1500*2*5*52</f>
        <v>780000</v>
      </c>
      <c r="D10">
        <v>64</v>
      </c>
      <c r="E10">
        <f t="shared" si="0"/>
        <v>12187.5</v>
      </c>
      <c r="F10">
        <f t="shared" si="1"/>
        <v>2136.9863013698632</v>
      </c>
      <c r="G10" s="2">
        <f t="shared" si="2"/>
        <v>2.3693745580205153E-3</v>
      </c>
      <c r="H10" s="3">
        <f t="shared" si="3"/>
        <v>3.7021477469070551E-3</v>
      </c>
    </row>
    <row r="14" spans="1:8">
      <c r="A14" t="s">
        <v>16</v>
      </c>
    </row>
    <row r="17" spans="1:8">
      <c r="A17" t="s">
        <v>15</v>
      </c>
    </row>
    <row r="19" spans="1:8">
      <c r="A19" t="s">
        <v>0</v>
      </c>
      <c r="B19" t="s">
        <v>1</v>
      </c>
      <c r="C19" t="s">
        <v>5</v>
      </c>
      <c r="D19" t="s">
        <v>2</v>
      </c>
      <c r="E19" t="s">
        <v>3</v>
      </c>
      <c r="F19" t="s">
        <v>12</v>
      </c>
      <c r="G19" s="2" t="s">
        <v>13</v>
      </c>
      <c r="H19" s="3" t="s">
        <v>18</v>
      </c>
    </row>
    <row r="20" spans="1:8">
      <c r="A20" t="s">
        <v>10</v>
      </c>
      <c r="B20" s="1">
        <v>887650</v>
      </c>
      <c r="C20" s="1">
        <v>14752512</v>
      </c>
      <c r="D20">
        <v>37.299999999999997</v>
      </c>
      <c r="E20">
        <f>C20/D20</f>
        <v>395509.70509383379</v>
      </c>
      <c r="F20">
        <f>C20 / 365</f>
        <v>40417.841095890413</v>
      </c>
      <c r="G20" s="2">
        <f>(F20/B20)</f>
        <v>4.55335335953252E-2</v>
      </c>
      <c r="H20" s="3">
        <f>(G20 / D20) * 100</f>
        <v>0.12207381660945095</v>
      </c>
    </row>
    <row r="21" spans="1:8">
      <c r="A21" t="s">
        <v>8</v>
      </c>
      <c r="B21">
        <v>1583138</v>
      </c>
      <c r="C21" s="1">
        <v>38931646</v>
      </c>
      <c r="D21">
        <v>95.1</v>
      </c>
      <c r="E21">
        <f>C21/D21</f>
        <v>409375.87802313355</v>
      </c>
      <c r="F21">
        <f>C21 / 365</f>
        <v>106662.04383561644</v>
      </c>
      <c r="G21" s="2">
        <f>(F21/B21)</f>
        <v>6.7373813170814187E-2</v>
      </c>
      <c r="H21" s="3">
        <f>(G21 / D21) * 100</f>
        <v>7.0845229412002303E-2</v>
      </c>
    </row>
    <row r="22" spans="1:8">
      <c r="A22" t="s">
        <v>4</v>
      </c>
      <c r="B22">
        <v>3822509</v>
      </c>
      <c r="C22" s="1">
        <v>11800912</v>
      </c>
      <c r="D22">
        <v>14.8</v>
      </c>
      <c r="E22">
        <f>C22/D22</f>
        <v>797358.91891891893</v>
      </c>
      <c r="F22">
        <f>C22 / 365</f>
        <v>32331.265753424657</v>
      </c>
      <c r="G22" s="2">
        <f>(F22/B22)</f>
        <v>8.4581267835928328E-3</v>
      </c>
      <c r="H22" s="3">
        <f>(G22 / D22) * 100</f>
        <v>5.7149505294546168E-2</v>
      </c>
    </row>
    <row r="23" spans="1:8">
      <c r="A23" t="s">
        <v>9</v>
      </c>
      <c r="B23" s="1">
        <v>1984889</v>
      </c>
      <c r="C23" s="1">
        <v>20635133</v>
      </c>
      <c r="D23">
        <v>70</v>
      </c>
      <c r="E23">
        <f>C23/D23</f>
        <v>294787.61428571428</v>
      </c>
      <c r="F23">
        <f>C23 / 365</f>
        <v>56534.610958904108</v>
      </c>
      <c r="G23" s="2">
        <f>(F23/B23)</f>
        <v>2.8482505046329598E-2</v>
      </c>
      <c r="H23" s="3">
        <f>(G23 / D23) * 100</f>
        <v>4.0689292923327992E-2</v>
      </c>
    </row>
    <row r="24" spans="1:8">
      <c r="A24" t="s">
        <v>7</v>
      </c>
      <c r="B24">
        <v>4145659</v>
      </c>
      <c r="C24" s="1">
        <v>19437603</v>
      </c>
      <c r="D24">
        <v>87.7</v>
      </c>
      <c r="E24">
        <f>C24/D24</f>
        <v>221637.43443557582</v>
      </c>
      <c r="F24">
        <f>C24 / 365</f>
        <v>53253.706849315065</v>
      </c>
      <c r="G24" s="2">
        <f>(F24/B24)</f>
        <v>1.2845655382971697E-2</v>
      </c>
      <c r="H24" s="3">
        <f>(G24 / D24) * 100</f>
        <v>1.464726953588563E-2</v>
      </c>
    </row>
    <row r="25" spans="1:8">
      <c r="A25" t="s">
        <v>11</v>
      </c>
      <c r="B25">
        <v>901920</v>
      </c>
      <c r="C25">
        <f>1500*2*5*52</f>
        <v>780000</v>
      </c>
      <c r="D25">
        <v>64</v>
      </c>
      <c r="E25">
        <f>C25/D25</f>
        <v>12187.5</v>
      </c>
      <c r="F25">
        <f>C25 / 365</f>
        <v>2136.9863013698632</v>
      </c>
      <c r="G25" s="2">
        <f>(F25/B25)</f>
        <v>2.3693745580205153E-3</v>
      </c>
      <c r="H25" s="3">
        <f>(G25 / D25) * 100</f>
        <v>3.7021477469070551E-3</v>
      </c>
    </row>
    <row r="26" spans="1:8">
      <c r="A26" t="s">
        <v>6</v>
      </c>
      <c r="B26">
        <v>4919036</v>
      </c>
      <c r="C26" s="1">
        <v>3859008</v>
      </c>
      <c r="D26">
        <v>142.19999999999999</v>
      </c>
      <c r="E26">
        <f>C26/D26</f>
        <v>27137.890295358651</v>
      </c>
      <c r="F26">
        <f>C26 / 365</f>
        <v>10572.624657534247</v>
      </c>
      <c r="G26" s="2">
        <f>(F26/B26)</f>
        <v>2.149328579326162E-3</v>
      </c>
      <c r="H26" s="3">
        <f>(G26 / D26) * 100</f>
        <v>1.511482826530353E-3</v>
      </c>
    </row>
    <row r="28" spans="1:8">
      <c r="A28" t="s">
        <v>17</v>
      </c>
    </row>
  </sheetData>
  <sortState ref="A20:H26">
    <sortCondition descending="1" ref="H19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Dahmus</dc:creator>
  <cp:lastModifiedBy>Mike Dahmus</cp:lastModifiedBy>
  <dcterms:created xsi:type="dcterms:W3CDTF">2010-03-12T14:47:56Z</dcterms:created>
  <dcterms:modified xsi:type="dcterms:W3CDTF">2010-03-12T15:10:48Z</dcterms:modified>
</cp:coreProperties>
</file>